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erInformeTrimestralFinanciero23\"/>
    </mc:Choice>
  </mc:AlternateContent>
  <bookViews>
    <workbookView xWindow="-105" yWindow="-105" windowWidth="23250" windowHeight="12570" tabRatio="863" firstSheet="6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D63" i="62" l="1"/>
  <c r="D48" i="62" s="1"/>
  <c r="D122" i="62" s="1"/>
  <c r="C58" i="60"/>
  <c r="C63" i="62"/>
  <c r="C48" i="62" s="1"/>
  <c r="C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7" i="64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<sst xmlns="http://schemas.openxmlformats.org/spreadsheetml/2006/main" count="935" uniqueCount="664">
  <si>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</si>
  <si>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</si>
  <si>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</si>
  <si>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</si>
  <si>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</si>
  <si>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</si>
  <si>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</si>
  <si>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</si>
  <si>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</si>
  <si>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</si>
  <si>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</si>
  <si>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</si>
  <si>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</si>
  <si>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</si>
  <si>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</si>
  <si>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</si>
  <si>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</si>
  <si>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</si>
  <si>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</si>
  <si>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</si>
  <si>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</si>
  <si>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</si>
  <si>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</si>
  <si>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</si>
  <si>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</si>
  <si>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</si>
  <si>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</si>
  <si>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</si>
  <si>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</si>
  <si>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</si>
  <si>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</si>
  <si>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</si>
  <si>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</si>
  <si>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</si>
  <si>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</si>
  <si>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</si>
  <si>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</si>
  <si>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</si>
  <si>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</si>
  <si>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</si>
  <si>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</si>
  <si>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</si>
  <si>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</si>
  <si>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</si>
  <si>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</si>
  <si>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</si>
  <si>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</si>
  <si>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</si>
  <si>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</si>
  <si>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</si>
  <si>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</si>
  <si>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</si>
  <si>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</si>
  <si>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</si>
  <si>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</si>
  <si>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</si>
  <si>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</si>
  <si>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</si>
  <si>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</si>
  <si>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</si>
  <si>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</si>
  <si>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</si>
  <si>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</si>
  <si>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</si>
  <si>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</si>
  <si>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</si>
  <si>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</si>
  <si>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</si>
  <si>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</si>
  <si>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</si>
  <si>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</si>
  <si>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</si>
  <si>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</si>
  <si>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</si>
  <si>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</si>
  <si>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</si>
  <si>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</si>
  <si>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</si>
  <si>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</si>
  <si>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</si>
  <si>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</si>
  <si>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</si>
  <si>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</si>
  <si>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</si>
  <si>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</si>
  <si>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</si>
  <si>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</si>
  <si>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</si>
  <si>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</si>
  <si>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</si>
  <si>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</si>
  <si>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</si>
  <si>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</si>
  <si>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</si>
  <si>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</si>
  <si>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</si>
  <si>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</si>
  <si>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</si>
  <si>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</si>
  <si>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</si>
  <si>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</si>
  <si>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</si>
  <si>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</si>
  <si>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</si>
  <si>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</si>
  <si>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</si>
  <si>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</si>
  <si>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</si>
  <si>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</si>
  <si>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</si>
  <si>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</si>
  <si>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</si>
  <si>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</si>
  <si>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</si>
  <si>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</si>
  <si>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</si>
  <si>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</si>
  <si>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</si>
  <si>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</si>
  <si>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</si>
  <si>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</si>
  <si>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</si>
  <si>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</si>
  <si>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</si>
  <si>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</si>
  <si>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</si>
  <si>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</si>
  <si>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</si>
  <si>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</si>
  <si>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</si>
  <si>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</si>
  <si>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</si>
  <si>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</si>
  <si>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</si>
  <si>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</si>
  <si>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</si>
  <si>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</si>
  <si>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</si>
  <si>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</si>
  <si>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</si>
  <si>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</si>
  <si>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</si>
  <si>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</si>
  <si>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</si>
  <si>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</si>
  <si>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</si>
  <si>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</si>
  <si>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</si>
  <si>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</si>
  <si>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</si>
  <si>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</si>
  <si>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</si>
  <si>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</si>
  <si>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</si>
  <si>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</si>
  <si>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</si>
  <si>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</si>
  <si>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</si>
  <si>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</si>
  <si>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</si>
  <si>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</si>
  <si>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</si>
  <si>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</si>
  <si>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</si>
  <si>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</si>
  <si>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</si>
  <si>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</si>
  <si>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</si>
  <si>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</si>
  <si>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</si>
  <si>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</si>
  <si>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</si>
  <si>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</si>
  <si>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</si>
  <si>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</si>
  <si>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</si>
  <si>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</si>
  <si>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</si>
  <si>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</si>
  <si>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</si>
  <si>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</si>
  <si>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</si>
  <si>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</si>
  <si>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</si>
  <si>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</si>
  <si>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</si>
  <si>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</si>
  <si>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</si>
  <si>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</si>
  <si>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</si>
  <si>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</si>
  <si>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</si>
  <si>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</si>
  <si>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</si>
  <si>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</si>
  <si>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</si>
  <si>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</si>
  <si>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</si>
  <si>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</si>
  <si>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</si>
  <si>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</si>
  <si>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</si>
  <si>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</si>
  <si>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</si>
  <si>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</si>
  <si>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</si>
  <si>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</si>
  <si>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</si>
  <si>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</si>
  <si>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</si>
  <si>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</si>
  <si>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</si>
  <si>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</si>
  <si>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</si>
  <si>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</si>
  <si>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</si>
  <si>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</si>
  <si>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</si>
  <si>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</si>
  <si>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</si>
  <si>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</si>
  <si>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</si>
  <si>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</si>
  <si>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</si>
  <si>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</si>
  <si>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</si>
  <si>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</si>
  <si>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</si>
  <si>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</si>
  <si>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</si>
  <si>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</si>
  <si>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</si>
  <si>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</si>
  <si>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</si>
  <si>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</si>
  <si>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</si>
  <si>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</si>
  <si>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</si>
  <si>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</si>
  <si>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</si>
  <si>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</si>
  <si>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</si>
  <si>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</si>
  <si>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</si>
  <si>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</si>
  <si>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</si>
  <si>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</si>
  <si>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</si>
  <si>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</si>
  <si>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</si>
  <si>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</si>
  <si>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</si>
  <si>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</si>
  <si>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</si>
  <si>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</si>
  <si>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</si>
  <si>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</si>
  <si>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</si>
  <si>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</si>
  <si>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</si>
  <si>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</si>
  <si>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</si>
  <si>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</si>
  <si>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</si>
  <si>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</si>
  <si>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</si>
  <si>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</si>
  <si>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</si>
  <si>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</si>
  <si>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</si>
  <si>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</si>
  <si>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</si>
  <si>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</si>
  <si>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</si>
  <si>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</si>
  <si>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</si>
  <si>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</si>
  <si>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</si>
  <si>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</si>
  <si>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</si>
  <si>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</si>
  <si>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</si>
  <si>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</si>
  <si>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</si>
  <si>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</si>
  <si>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</si>
  <si>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</si>
  <si>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</si>
  <si>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</si>
  <si>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</si>
  <si>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</si>
  <si>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</si>
  <si>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</si>
  <si>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</si>
  <si>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</si>
  <si>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</si>
  <si>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</si>
  <si>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</si>
  <si>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</si>
  <si>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</si>
  <si>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</si>
  <si>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</si>
  <si>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</si>
  <si>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</si>
  <si>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</si>
  <si>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</si>
  <si>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</si>
  <si>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</si>
  <si>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</si>
  <si>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</si>
  <si>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</si>
  <si>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</si>
  <si>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</si>
  <si>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</si>
  <si>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</si>
  <si>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</si>
  <si>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</si>
  <si>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</si>
  <si>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</si>
  <si>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</si>
  <si>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</si>
  <si>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</si>
  <si>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</si>
  <si>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</si>
  <si>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</si>
  <si>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</si>
  <si>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</si>
  <si>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</si>
  <si>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</si>
  <si>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</si>
  <si>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</si>
  <si>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</si>
  <si>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</si>
  <si>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</si>
  <si>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</si>
  <si>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</si>
  <si>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</si>
  <si>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</si>
  <si>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</si>
  <si>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</si>
  <si>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</si>
  <si>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</si>
  <si>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</si>
  <si>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</si>
  <si>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</si>
  <si>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</si>
  <si>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</si>
  <si>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</si>
  <si>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</si>
  <si>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</si>
  <si>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</si>
  <si>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</si>
  <si>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</si>
  <si>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</si>
  <si>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</si>
  <si>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</si>
  <si>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</si>
  <si>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</si>
  <si>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</si>
  <si>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</si>
  <si>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</si>
  <si>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</si>
  <si>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</si>
  <si>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</si>
  <si>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</si>
  <si>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</si>
  <si>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</si>
  <si>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</si>
  <si>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</si>
  <si>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</si>
  <si>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</si>
  <si>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</si>
  <si>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</si>
  <si>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</si>
  <si>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</si>
  <si>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</si>
  <si>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</si>
  <si>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</si>
  <si>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</si>
  <si>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</si>
  <si>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</si>
  <si>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</si>
  <si>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</si>
  <si>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</si>
  <si>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</si>
  <si>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</si>
  <si>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</si>
  <si>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</si>
  <si>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</si>
  <si>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</si>
  <si>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</si>
  <si>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</si>
  <si>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</si>
  <si>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</si>
  <si>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</si>
  <si>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</si>
  <si>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</si>
  <si>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</si>
  <si>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</si>
  <si>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</si>
  <si>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</si>
  <si>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</si>
  <si>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</si>
  <si>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</si>
  <si>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</si>
  <si>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</si>
  <si>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</si>
  <si>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</si>
  <si>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</si>
  <si>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</si>
  <si>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</si>
  <si>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</si>
  <si>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</si>
  <si>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</si>
  <si>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</si>
  <si>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</si>
  <si>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</si>
  <si>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</si>
  <si>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</si>
  <si>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</si>
  <si>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</si>
  <si>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</si>
  <si>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</si>
  <si>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</si>
  <si>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</si>
  <si>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</si>
  <si>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</si>
  <si>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</si>
  <si>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</si>
  <si>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</si>
  <si>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</si>
  <si>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</si>
  <si>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</si>
  <si>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</si>
  <si>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</si>
  <si>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</si>
  <si>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</si>
  <si>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</si>
  <si>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</si>
  <si>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</si>
  <si>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</si>
  <si>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</si>
  <si>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</si>
  <si>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</si>
  <si>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</si>
  <si>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</si>
  <si>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</si>
  <si>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</si>
  <si>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</si>
  <si>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</si>
  <si>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</si>
  <si>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</si>
  <si>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</si>
  <si>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</si>
  <si>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</si>
  <si>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</si>
  <si>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</si>
  <si>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</si>
  <si>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</si>
  <si>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</si>
  <si>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</si>
  <si>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</si>
  <si>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</si>
  <si>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</si>
  <si>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</si>
  <si>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</si>
  <si>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</si>
  <si>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</si>
  <si>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</si>
  <si>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</si>
  <si>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</si>
  <si>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</si>
  <si>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</si>
  <si>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</si>
  <si>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</si>
  <si>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</si>
  <si>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</si>
  <si>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</si>
  <si>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</si>
  <si>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</si>
  <si>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</si>
  <si>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</si>
  <si>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</si>
  <si>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</si>
  <si>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</si>
  <si>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</si>
  <si>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</si>
  <si>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</si>
  <si>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</si>
  <si>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</si>
  <si>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</si>
  <si>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</si>
  <si>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</si>
  <si>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</si>
  <si>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</si>
  <si>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</si>
  <si>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</si>
  <si>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</si>
  <si>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</si>
  <si>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</si>
  <si>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</si>
  <si>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</si>
  <si>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</si>
  <si>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</si>
  <si>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</si>
  <si>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</si>
  <si>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</si>
  <si>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</si>
  <si>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</si>
  <si>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</si>
  <si>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</si>
  <si>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</si>
  <si>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</si>
  <si>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</si>
  <si>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</si>
  <si>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</si>
  <si>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</si>
  <si>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</si>
  <si>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</si>
  <si>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</si>
  <si>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</si>
  <si>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</si>
  <si>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</si>
  <si>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</si>
  <si>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</si>
  <si>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</si>
  <si>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</si>
  <si>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</si>
  <si>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</si>
  <si>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</si>
  <si>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</si>
  <si>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</si>
  <si>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</si>
  <si>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</si>
  <si>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</si>
  <si>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</si>
  <si>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</si>
  <si>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</si>
  <si>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</si>
  <si>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</si>
  <si>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</si>
  <si>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</si>
  <si>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</si>
  <si>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</si>
  <si>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</si>
  <si>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</si>
  <si>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</si>
  <si>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</si>
  <si>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</si>
  <si>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</si>
  <si>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</si>
  <si>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</si>
  <si>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</si>
  <si>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</si>
  <si>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</si>
  <si>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</si>
  <si>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</si>
  <si>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</si>
  <si>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</si>
  <si>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</si>
  <si>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</si>
  <si>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</si>
  <si>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</si>
  <si>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</si>
  <si>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</si>
  <si>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</si>
  <si>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</si>
  <si>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</si>
  <si>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</si>
  <si>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</si>
  <si>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</si>
  <si>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</si>
  <si>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</si>
  <si>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</si>
  <si>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</si>
  <si>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</si>
  <si>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</si>
  <si>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</si>
  <si>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</si>
  <si>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</si>
  <si>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</si>
  <si>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</si>
  <si>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</si>
  <si>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</si>
  <si>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</si>
  <si>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</si>
  <si>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</si>
  <si>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</si>
  <si>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</si>
  <si>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</si>
  <si>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</si>
  <si>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</si>
  <si>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</si>
  <si>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</si>
  <si>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</si>
  <si>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</si>
  <si>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</si>
  <si>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</si>
  <si>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</si>
  <si>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</si>
  <si>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</si>
  <si>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</si>
  <si>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</si>
  <si>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</si>
  <si>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</si>
  <si>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</si>
  <si>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</si>
  <si>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</si>
  <si>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</si>
  <si>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</si>
  <si>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</si>
  <si>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</si>
  <si>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</si>
  <si>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</si>
  <si>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</si>
  <si>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</si>
  <si>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</si>
  <si>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</si>
  <si>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</si>
  <si>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</si>
  <si>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</si>
  <si>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</si>
  <si>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</si>
  <si>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</si>
  <si>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</si>
  <si>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</si>
  <si>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</si>
  <si>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</si>
  <si>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</si>
  <si>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</si>
  <si>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</si>
  <si>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</si>
  <si>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</si>
  <si>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</si>
  <si>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</si>
  <si>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</si>
  <si>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</si>
  <si>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</si>
  <si>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</si>
  <si>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</si>
  <si>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</si>
  <si>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</si>
  <si>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</si>
  <si>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</si>
  <si>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</si>
  <si>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</si>
  <si>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</si>
  <si>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</si>
  <si>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</si>
  <si>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</si>
  <si>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</si>
  <si>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</si>
  <si>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</si>
  <si>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</si>
  <si>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</si>
  <si>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</si>
  <si>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</si>
  <si>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</si>
  <si>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</si>
  <si>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Junta Municipal de Agua Potable y Alcantarillado de San Felipe, Gto.</t>
  </si>
  <si>
    <t>Correspondiente del 1 de Enero 31 de Marzo de 2023</t>
  </si>
  <si>
    <t>3.6</t>
  </si>
  <si>
    <t>3.7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</si>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</sst>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94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66" t="s">
        <v>659</v>
      </c>
      <c r="B1" s="166"/>
      <c r="C1" s="17"/>
      <c r="D1" s="14" t="s">
        <v>599</v>
      </c>
      <c r="E1" s="15">
        <v>2023</v>
      </c>
    </row>
    <row r="2" spans="1:5" ht="18.95" customHeight="1" x14ac:dyDescent="0.2">
      <c r="A2" s="167" t="s">
        <v>598</v>
      </c>
      <c r="B2" s="167"/>
      <c r="C2" s="36"/>
      <c r="D2" s="14" t="s">
        <v>600</v>
      </c>
      <c r="E2" s="17" t="s">
        <v>605</v>
      </c>
    </row>
    <row r="3" spans="1:5" ht="18.95" customHeight="1" x14ac:dyDescent="0.2">
      <c r="A3" s="168" t="s">
        <v>660</v>
      </c>
      <c r="B3" s="168"/>
      <c r="C3" s="17"/>
      <c r="D3" s="14" t="s">
        <v>601</v>
      </c>
      <c r="E3" s="15">
        <v>1</v>
      </c>
    </row>
    <row r="4" spans="1:5" s="93" customFormat="1" ht="18.95" customHeight="1" x14ac:dyDescent="0.2">
      <c r="A4" s="168" t="s">
        <v>620</v>
      </c>
      <c r="B4" s="168"/>
      <c r="C4" s="168"/>
      <c r="D4" s="168"/>
      <c r="E4" s="168"/>
    </row>
    <row r="5" spans="1:5" ht="15" customHeight="1" x14ac:dyDescent="0.2">
      <c r="A5" s="138" t="s">
        <v>41</v>
      </c>
      <c r="B5" s="137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x14ac:dyDescent="0.2">
      <c r="A11" s="45" t="s">
        <v>3</v>
      </c>
      <c r="B11" s="46" t="s">
        <v>4</v>
      </c>
    </row>
    <row r="12" spans="1:5" x14ac:dyDescent="0.2">
      <c r="A12" s="45" t="s">
        <v>5</v>
      </c>
      <c r="B12" s="46" t="s">
        <v>6</v>
      </c>
    </row>
    <row r="13" spans="1:5" x14ac:dyDescent="0.2">
      <c r="A13" s="45" t="s">
        <v>130</v>
      </c>
      <c r="B13" s="46" t="s">
        <v>580</v>
      </c>
    </row>
    <row r="14" spans="1:5" x14ac:dyDescent="0.2">
      <c r="A14" s="45" t="s">
        <v>7</v>
      </c>
      <c r="B14" s="46" t="s">
        <v>581</v>
      </c>
    </row>
    <row r="15" spans="1:5" x14ac:dyDescent="0.2">
      <c r="A15" s="45" t="s">
        <v>8</v>
      </c>
      <c r="B15" s="46" t="s">
        <v>129</v>
      </c>
    </row>
    <row r="16" spans="1:5" x14ac:dyDescent="0.2">
      <c r="A16" s="45" t="s">
        <v>9</v>
      </c>
      <c r="B16" s="46" t="s">
        <v>10</v>
      </c>
    </row>
    <row r="17" spans="1:2" x14ac:dyDescent="0.2">
      <c r="A17" s="45" t="s">
        <v>11</v>
      </c>
      <c r="B17" s="46" t="s">
        <v>12</v>
      </c>
    </row>
    <row r="18" spans="1:2" x14ac:dyDescent="0.2">
      <c r="A18" s="45" t="s">
        <v>13</v>
      </c>
      <c r="B18" s="46" t="s">
        <v>14</v>
      </c>
    </row>
    <row r="19" spans="1:2" x14ac:dyDescent="0.2">
      <c r="A19" s="45" t="s">
        <v>15</v>
      </c>
      <c r="B19" s="46" t="s">
        <v>16</v>
      </c>
    </row>
    <row r="20" spans="1:2" x14ac:dyDescent="0.2">
      <c r="A20" s="45" t="s">
        <v>17</v>
      </c>
      <c r="B20" s="46" t="s">
        <v>582</v>
      </c>
    </row>
    <row r="21" spans="1:2" x14ac:dyDescent="0.2">
      <c r="A21" s="45" t="s">
        <v>18</v>
      </c>
      <c r="B21" s="46" t="s">
        <v>19</v>
      </c>
    </row>
    <row r="22" spans="1:2" x14ac:dyDescent="0.2">
      <c r="A22" s="45" t="s">
        <v>20</v>
      </c>
      <c r="B22" s="46" t="s">
        <v>182</v>
      </c>
    </row>
    <row r="23" spans="1:2" x14ac:dyDescent="0.2">
      <c r="A23" s="45" t="s">
        <v>21</v>
      </c>
      <c r="B23" s="46" t="s">
        <v>22</v>
      </c>
    </row>
    <row r="24" spans="1:2" x14ac:dyDescent="0.2">
      <c r="A24" s="94" t="s">
        <v>566</v>
      </c>
      <c r="B24" s="95" t="s">
        <v>303</v>
      </c>
    </row>
    <row r="25" spans="1:2" x14ac:dyDescent="0.2">
      <c r="A25" s="94" t="s">
        <v>567</v>
      </c>
      <c r="B25" s="95" t="s">
        <v>568</v>
      </c>
    </row>
    <row r="26" spans="1:2" s="93" customFormat="1" x14ac:dyDescent="0.2">
      <c r="A26" s="94" t="s">
        <v>569</v>
      </c>
      <c r="B26" s="95" t="s">
        <v>340</v>
      </c>
    </row>
    <row r="27" spans="1:2" x14ac:dyDescent="0.2">
      <c r="A27" s="94" t="s">
        <v>570</v>
      </c>
      <c r="B27" s="95" t="s">
        <v>357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621</v>
      </c>
    </row>
    <row r="41" spans="1:2" ht="12" thickBot="1" x14ac:dyDescent="0.25">
      <c r="A41" s="11"/>
      <c r="B41" s="12"/>
    </row>
    <row r="44" spans="1:2" x14ac:dyDescent="0.2">
      <c r="B44" s="93" t="s">
        <v>622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2" t="s">
        <v>659</v>
      </c>
      <c r="B1" s="173"/>
      <c r="C1" s="174"/>
    </row>
    <row r="2" spans="1:3" s="37" customFormat="1" ht="18" customHeight="1" x14ac:dyDescent="0.25">
      <c r="A2" s="175" t="s">
        <v>610</v>
      </c>
      <c r="B2" s="176"/>
      <c r="C2" s="177"/>
    </row>
    <row r="3" spans="1:3" s="37" customFormat="1" ht="18" customHeight="1" x14ac:dyDescent="0.25">
      <c r="A3" s="175" t="s">
        <v>660</v>
      </c>
      <c r="B3" s="178"/>
      <c r="C3" s="177"/>
    </row>
    <row r="4" spans="1:3" s="40" customFormat="1" ht="18" customHeight="1" x14ac:dyDescent="0.2">
      <c r="A4" s="179" t="s">
        <v>611</v>
      </c>
      <c r="B4" s="180"/>
      <c r="C4" s="181"/>
    </row>
    <row r="5" spans="1:3" s="38" customFormat="1" x14ac:dyDescent="0.2">
      <c r="A5" s="58" t="s">
        <v>520</v>
      </c>
      <c r="B5" s="58"/>
      <c r="C5" s="145">
        <v>12035769.220000001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6">
        <f>SUM(C8:C13)</f>
        <v>0</v>
      </c>
    </row>
    <row r="8" spans="1:3" x14ac:dyDescent="0.2">
      <c r="A8" s="76" t="s">
        <v>522</v>
      </c>
      <c r="B8" s="75" t="s">
        <v>341</v>
      </c>
      <c r="C8" s="147">
        <v>0</v>
      </c>
    </row>
    <row r="9" spans="1:3" x14ac:dyDescent="0.2">
      <c r="A9" s="62" t="s">
        <v>523</v>
      </c>
      <c r="B9" s="63" t="s">
        <v>532</v>
      </c>
      <c r="C9" s="147">
        <v>0</v>
      </c>
    </row>
    <row r="10" spans="1:3" x14ac:dyDescent="0.2">
      <c r="A10" s="62" t="s">
        <v>524</v>
      </c>
      <c r="B10" s="63" t="s">
        <v>349</v>
      </c>
      <c r="C10" s="147">
        <v>0</v>
      </c>
    </row>
    <row r="11" spans="1:3" x14ac:dyDescent="0.2">
      <c r="A11" s="62" t="s">
        <v>525</v>
      </c>
      <c r="B11" s="63" t="s">
        <v>350</v>
      </c>
      <c r="C11" s="147">
        <v>0</v>
      </c>
    </row>
    <row r="12" spans="1:3" x14ac:dyDescent="0.2">
      <c r="A12" s="62" t="s">
        <v>526</v>
      </c>
      <c r="B12" s="63" t="s">
        <v>351</v>
      </c>
      <c r="C12" s="147">
        <v>0</v>
      </c>
    </row>
    <row r="13" spans="1:3" x14ac:dyDescent="0.2">
      <c r="A13" s="64" t="s">
        <v>527</v>
      </c>
      <c r="B13" s="65" t="s">
        <v>528</v>
      </c>
      <c r="C13" s="147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531</v>
      </c>
      <c r="C16" s="147">
        <v>0</v>
      </c>
    </row>
    <row r="17" spans="1:3" x14ac:dyDescent="0.2">
      <c r="A17" s="70">
        <v>3.2</v>
      </c>
      <c r="B17" s="63" t="s">
        <v>529</v>
      </c>
      <c r="C17" s="147">
        <v>0</v>
      </c>
    </row>
    <row r="18" spans="1:3" x14ac:dyDescent="0.2">
      <c r="A18" s="70">
        <v>3.3</v>
      </c>
      <c r="B18" s="65" t="s">
        <v>530</v>
      </c>
      <c r="C18" s="148">
        <v>0</v>
      </c>
    </row>
    <row r="19" spans="1:3" x14ac:dyDescent="0.2">
      <c r="A19" s="59"/>
      <c r="B19" s="71"/>
      <c r="C19" s="72"/>
    </row>
    <row r="20" spans="1:3" x14ac:dyDescent="0.2">
      <c r="A20" s="73" t="s">
        <v>657</v>
      </c>
      <c r="B20" s="73"/>
      <c r="C20" s="145">
        <f>C5+C7-C15</f>
        <v>12035769.220000001</v>
      </c>
    </row>
    <row r="22" spans="1:3" x14ac:dyDescent="0.2">
      <c r="B22" s="39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36" sqref="A36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2" t="s">
        <v>659</v>
      </c>
      <c r="B1" s="183"/>
      <c r="C1" s="184"/>
    </row>
    <row r="2" spans="1:3" s="41" customFormat="1" ht="18.95" customHeight="1" x14ac:dyDescent="0.25">
      <c r="A2" s="185" t="s">
        <v>612</v>
      </c>
      <c r="B2" s="186"/>
      <c r="C2" s="187"/>
    </row>
    <row r="3" spans="1:3" s="41" customFormat="1" ht="18.95" customHeight="1" x14ac:dyDescent="0.25">
      <c r="A3" s="185" t="s">
        <v>660</v>
      </c>
      <c r="B3" s="188"/>
      <c r="C3" s="187"/>
    </row>
    <row r="4" spans="1:3" s="42" customFormat="1" x14ac:dyDescent="0.2">
      <c r="A4" s="179" t="s">
        <v>611</v>
      </c>
      <c r="B4" s="180"/>
      <c r="C4" s="181"/>
    </row>
    <row r="5" spans="1:3" x14ac:dyDescent="0.2">
      <c r="A5" s="84" t="s">
        <v>533</v>
      </c>
      <c r="B5" s="58"/>
      <c r="C5" s="149">
        <v>9081844.5199999996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6">
        <f>SUM(C8:C28)</f>
        <v>2319556.1800000002</v>
      </c>
    </row>
    <row r="8" spans="1:3" x14ac:dyDescent="0.2">
      <c r="A8" s="128">
        <v>2.1</v>
      </c>
      <c r="B8" s="85" t="s">
        <v>369</v>
      </c>
      <c r="C8" s="150">
        <v>0</v>
      </c>
    </row>
    <row r="9" spans="1:3" x14ac:dyDescent="0.2">
      <c r="A9" s="128">
        <v>2.2000000000000002</v>
      </c>
      <c r="B9" s="85" t="s">
        <v>366</v>
      </c>
      <c r="C9" s="150">
        <v>0</v>
      </c>
    </row>
    <row r="10" spans="1:3" x14ac:dyDescent="0.2">
      <c r="A10" s="90">
        <v>2.2999999999999998</v>
      </c>
      <c r="B10" s="77" t="s">
        <v>236</v>
      </c>
      <c r="C10" s="150">
        <v>3100</v>
      </c>
    </row>
    <row r="11" spans="1:3" x14ac:dyDescent="0.2">
      <c r="A11" s="90">
        <v>2.4</v>
      </c>
      <c r="B11" s="77" t="s">
        <v>237</v>
      </c>
      <c r="C11" s="150">
        <v>0</v>
      </c>
    </row>
    <row r="12" spans="1:3" x14ac:dyDescent="0.2">
      <c r="A12" s="90">
        <v>2.5</v>
      </c>
      <c r="B12" s="77" t="s">
        <v>238</v>
      </c>
      <c r="C12" s="150">
        <v>0</v>
      </c>
    </row>
    <row r="13" spans="1:3" x14ac:dyDescent="0.2">
      <c r="A13" s="90">
        <v>2.6</v>
      </c>
      <c r="B13" s="77" t="s">
        <v>239</v>
      </c>
      <c r="C13" s="150">
        <v>0</v>
      </c>
    </row>
    <row r="14" spans="1:3" x14ac:dyDescent="0.2">
      <c r="A14" s="90">
        <v>2.7</v>
      </c>
      <c r="B14" s="77" t="s">
        <v>240</v>
      </c>
      <c r="C14" s="150">
        <v>0</v>
      </c>
    </row>
    <row r="15" spans="1:3" x14ac:dyDescent="0.2">
      <c r="A15" s="90">
        <v>2.8</v>
      </c>
      <c r="B15" s="77" t="s">
        <v>241</v>
      </c>
      <c r="C15" s="150">
        <v>32403.439999999999</v>
      </c>
    </row>
    <row r="16" spans="1:3" x14ac:dyDescent="0.2">
      <c r="A16" s="90">
        <v>2.9</v>
      </c>
      <c r="B16" s="77" t="s">
        <v>243</v>
      </c>
      <c r="C16" s="150">
        <v>0</v>
      </c>
    </row>
    <row r="17" spans="1:3" x14ac:dyDescent="0.2">
      <c r="A17" s="90" t="s">
        <v>535</v>
      </c>
      <c r="B17" s="77" t="s">
        <v>536</v>
      </c>
      <c r="C17" s="150">
        <v>0</v>
      </c>
    </row>
    <row r="18" spans="1:3" x14ac:dyDescent="0.2">
      <c r="A18" s="90" t="s">
        <v>559</v>
      </c>
      <c r="B18" s="77" t="s">
        <v>245</v>
      </c>
      <c r="C18" s="150">
        <v>0</v>
      </c>
    </row>
    <row r="19" spans="1:3" x14ac:dyDescent="0.2">
      <c r="A19" s="90" t="s">
        <v>560</v>
      </c>
      <c r="B19" s="77" t="s">
        <v>537</v>
      </c>
      <c r="C19" s="150">
        <v>2284052.7400000002</v>
      </c>
    </row>
    <row r="20" spans="1:3" x14ac:dyDescent="0.2">
      <c r="A20" s="90" t="s">
        <v>561</v>
      </c>
      <c r="B20" s="77" t="s">
        <v>538</v>
      </c>
      <c r="C20" s="150">
        <v>0</v>
      </c>
    </row>
    <row r="21" spans="1:3" x14ac:dyDescent="0.2">
      <c r="A21" s="90" t="s">
        <v>562</v>
      </c>
      <c r="B21" s="77" t="s">
        <v>539</v>
      </c>
      <c r="C21" s="150">
        <v>0</v>
      </c>
    </row>
    <row r="22" spans="1:3" x14ac:dyDescent="0.2">
      <c r="A22" s="90" t="s">
        <v>540</v>
      </c>
      <c r="B22" s="77" t="s">
        <v>541</v>
      </c>
      <c r="C22" s="150">
        <v>0</v>
      </c>
    </row>
    <row r="23" spans="1:3" x14ac:dyDescent="0.2">
      <c r="A23" s="90" t="s">
        <v>542</v>
      </c>
      <c r="B23" s="77" t="s">
        <v>543</v>
      </c>
      <c r="C23" s="150">
        <v>0</v>
      </c>
    </row>
    <row r="24" spans="1:3" x14ac:dyDescent="0.2">
      <c r="A24" s="90" t="s">
        <v>544</v>
      </c>
      <c r="B24" s="77" t="s">
        <v>545</v>
      </c>
      <c r="C24" s="150">
        <v>0</v>
      </c>
    </row>
    <row r="25" spans="1:3" x14ac:dyDescent="0.2">
      <c r="A25" s="90" t="s">
        <v>546</v>
      </c>
      <c r="B25" s="77" t="s">
        <v>547</v>
      </c>
      <c r="C25" s="150">
        <v>0</v>
      </c>
    </row>
    <row r="26" spans="1:3" x14ac:dyDescent="0.2">
      <c r="A26" s="90" t="s">
        <v>548</v>
      </c>
      <c r="B26" s="77" t="s">
        <v>549</v>
      </c>
      <c r="C26" s="150">
        <v>0</v>
      </c>
    </row>
    <row r="27" spans="1:3" x14ac:dyDescent="0.2">
      <c r="A27" s="90" t="s">
        <v>550</v>
      </c>
      <c r="B27" s="77" t="s">
        <v>551</v>
      </c>
      <c r="C27" s="150">
        <v>0</v>
      </c>
    </row>
    <row r="28" spans="1:3" x14ac:dyDescent="0.2">
      <c r="A28" s="90" t="s">
        <v>552</v>
      </c>
      <c r="B28" s="85" t="s">
        <v>553</v>
      </c>
      <c r="C28" s="150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51">
        <f>SUM(C31:C35)</f>
        <v>0</v>
      </c>
    </row>
    <row r="31" spans="1:3" x14ac:dyDescent="0.2">
      <c r="A31" s="90" t="s">
        <v>555</v>
      </c>
      <c r="B31" s="77" t="s">
        <v>438</v>
      </c>
      <c r="C31" s="150">
        <v>0</v>
      </c>
    </row>
    <row r="32" spans="1:3" x14ac:dyDescent="0.2">
      <c r="A32" s="90" t="s">
        <v>556</v>
      </c>
      <c r="B32" s="77" t="s">
        <v>80</v>
      </c>
      <c r="C32" s="150">
        <v>0</v>
      </c>
    </row>
    <row r="33" spans="1:3" x14ac:dyDescent="0.2">
      <c r="A33" s="90" t="s">
        <v>557</v>
      </c>
      <c r="B33" s="77" t="s">
        <v>448</v>
      </c>
      <c r="C33" s="150">
        <v>0</v>
      </c>
    </row>
    <row r="34" spans="1:3" x14ac:dyDescent="0.2">
      <c r="A34" s="90" t="s">
        <v>661</v>
      </c>
      <c r="B34" s="77" t="s">
        <v>454</v>
      </c>
      <c r="C34" s="150">
        <v>0</v>
      </c>
    </row>
    <row r="35" spans="1:3" x14ac:dyDescent="0.2">
      <c r="A35" s="90" t="s">
        <v>662</v>
      </c>
      <c r="B35" s="85" t="s">
        <v>558</v>
      </c>
      <c r="C35" s="152">
        <v>0</v>
      </c>
    </row>
    <row r="36" spans="1:3" x14ac:dyDescent="0.2">
      <c r="A36" s="78"/>
      <c r="B36" s="81"/>
      <c r="C36" s="82"/>
    </row>
    <row r="37" spans="1:3" x14ac:dyDescent="0.2">
      <c r="A37" s="83" t="s">
        <v>658</v>
      </c>
      <c r="B37" s="58"/>
      <c r="C37" s="145">
        <f>C5-C7+C30</f>
        <v>6762288.3399999999</v>
      </c>
    </row>
    <row r="39" spans="1:3" x14ac:dyDescent="0.2">
      <c r="B39" s="39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B28" sqref="B28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1" t="s">
        <v>659</v>
      </c>
      <c r="B1" s="189"/>
      <c r="C1" s="189"/>
      <c r="D1" s="189"/>
      <c r="E1" s="189"/>
      <c r="F1" s="189"/>
      <c r="G1" s="27" t="s">
        <v>602</v>
      </c>
      <c r="H1" s="28">
        <v>2023</v>
      </c>
    </row>
    <row r="2" spans="1:10" ht="18.95" customHeight="1" x14ac:dyDescent="0.2">
      <c r="A2" s="171" t="s">
        <v>613</v>
      </c>
      <c r="B2" s="189"/>
      <c r="C2" s="189"/>
      <c r="D2" s="189"/>
      <c r="E2" s="189"/>
      <c r="F2" s="189"/>
      <c r="G2" s="27" t="s">
        <v>603</v>
      </c>
      <c r="H2" s="28" t="s">
        <v>605</v>
      </c>
    </row>
    <row r="3" spans="1:10" ht="18.95" customHeight="1" x14ac:dyDescent="0.2">
      <c r="A3" s="190" t="s">
        <v>660</v>
      </c>
      <c r="B3" s="191"/>
      <c r="C3" s="191"/>
      <c r="D3" s="191"/>
      <c r="E3" s="191"/>
      <c r="F3" s="191"/>
      <c r="G3" s="27" t="s">
        <v>604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95039067.799999997</v>
      </c>
      <c r="E36" s="34">
        <v>-47519533.899999999</v>
      </c>
      <c r="F36" s="34">
        <f t="shared" si="0"/>
        <v>47519533.899999999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59555303.119999997</v>
      </c>
      <c r="E37" s="34">
        <v>-95039067.799999997</v>
      </c>
      <c r="F37" s="34">
        <f t="shared" si="0"/>
        <v>-35483764.68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0</v>
      </c>
      <c r="E39" s="34">
        <v>0</v>
      </c>
      <c r="F39" s="34">
        <f t="shared" si="0"/>
        <v>0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-15995116.529999999</v>
      </c>
      <c r="E40" s="34">
        <v>3959347.31</v>
      </c>
      <c r="F40" s="34">
        <f t="shared" si="0"/>
        <v>-12035769.219999999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47519533.899999999</v>
      </c>
      <c r="E41" s="34">
        <v>-95039067.799999997</v>
      </c>
      <c r="F41" s="34">
        <f t="shared" si="0"/>
        <v>-47519533.899999999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126723487.05</v>
      </c>
      <c r="E42" s="34">
        <v>-73318989.319999993</v>
      </c>
      <c r="F42" s="34">
        <f t="shared" si="0"/>
        <v>53404497.730000004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-31455937.77</v>
      </c>
      <c r="F43" s="34">
        <f t="shared" si="0"/>
        <v>-31455937.77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22603155.199999999</v>
      </c>
      <c r="E44" s="34">
        <v>-6114025.7800000003</v>
      </c>
      <c r="F44" s="34">
        <f t="shared" si="0"/>
        <v>16489129.419999998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9081844.5199999996</v>
      </c>
      <c r="E45" s="34">
        <v>-9081844.5199999996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5106279.75</v>
      </c>
      <c r="E46" s="34">
        <v>-5106279.75</v>
      </c>
      <c r="F46" s="34">
        <f t="shared" si="0"/>
        <v>0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5106279.75</v>
      </c>
      <c r="E47" s="34">
        <v>3975564.77</v>
      </c>
      <c r="F47" s="34">
        <f t="shared" si="0"/>
        <v>9081844.5199999996</v>
      </c>
    </row>
    <row r="49" spans="2:2" x14ac:dyDescent="0.2">
      <c r="B4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x14ac:dyDescent="0.2">
      <c r="A3" s="1"/>
    </row>
    <row r="4" spans="1:8" s="119" customFormat="1" x14ac:dyDescent="0.2">
      <c r="A4" s="118" t="s">
        <v>33</v>
      </c>
    </row>
    <row r="5" spans="1:8" s="119" customFormat="1" ht="39.950000000000003" customHeight="1" x14ac:dyDescent="0.2">
      <c r="A5" s="192" t="s">
        <v>34</v>
      </c>
      <c r="B5" s="192"/>
      <c r="C5" s="192"/>
      <c r="D5" s="192"/>
      <c r="E5" s="192"/>
      <c r="H5" s="120"/>
    </row>
    <row r="6" spans="1:8" s="119" customFormat="1" x14ac:dyDescent="0.2">
      <c r="A6" s="121"/>
      <c r="B6" s="121"/>
      <c r="C6" s="121"/>
      <c r="D6" s="121"/>
      <c r="H6" s="120"/>
    </row>
    <row r="7" spans="1:8" s="119" customFormat="1" ht="12.75" x14ac:dyDescent="0.2">
      <c r="A7" s="120" t="s">
        <v>35</v>
      </c>
      <c r="B7" s="120"/>
      <c r="C7" s="120"/>
      <c r="D7" s="120"/>
    </row>
    <row r="8" spans="1:8" s="119" customFormat="1" x14ac:dyDescent="0.2">
      <c r="A8" s="120"/>
      <c r="B8" s="120"/>
      <c r="C8" s="120"/>
      <c r="D8" s="120"/>
    </row>
    <row r="9" spans="1:8" s="119" customFormat="1" x14ac:dyDescent="0.2">
      <c r="A9" s="134" t="s">
        <v>122</v>
      </c>
      <c r="B9" s="120"/>
      <c r="C9" s="120"/>
      <c r="D9" s="120"/>
    </row>
    <row r="10" spans="1:8" s="119" customFormat="1" ht="26.1" customHeight="1" x14ac:dyDescent="0.2">
      <c r="A10" s="122" t="s">
        <v>589</v>
      </c>
      <c r="B10" s="193" t="s">
        <v>36</v>
      </c>
      <c r="C10" s="193"/>
      <c r="D10" s="193"/>
      <c r="E10" s="193"/>
    </row>
    <row r="11" spans="1:8" s="119" customFormat="1" ht="12.95" customHeight="1" x14ac:dyDescent="0.2">
      <c r="A11" s="123" t="s">
        <v>590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591</v>
      </c>
      <c r="B12" s="193" t="s">
        <v>38</v>
      </c>
      <c r="C12" s="193"/>
      <c r="D12" s="193"/>
      <c r="E12" s="193"/>
    </row>
    <row r="13" spans="1:8" s="119" customFormat="1" ht="26.1" customHeight="1" x14ac:dyDescent="0.2">
      <c r="A13" s="123" t="s">
        <v>592</v>
      </c>
      <c r="B13" s="193" t="s">
        <v>39</v>
      </c>
      <c r="C13" s="193"/>
      <c r="D13" s="193"/>
      <c r="E13" s="193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593</v>
      </c>
      <c r="B15" s="124" t="s">
        <v>40</v>
      </c>
    </row>
    <row r="16" spans="1:8" s="119" customFormat="1" ht="12.95" customHeight="1" x14ac:dyDescent="0.2">
      <c r="A16" s="123" t="s">
        <v>594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95</v>
      </c>
    </row>
    <row r="19" spans="1:4" s="119" customFormat="1" ht="12.95" customHeight="1" x14ac:dyDescent="0.2">
      <c r="A19" s="127" t="s">
        <v>595</v>
      </c>
    </row>
    <row r="20" spans="1:4" s="119" customFormat="1" ht="12.95" customHeight="1" x14ac:dyDescent="0.2">
      <c r="A20" s="127" t="s">
        <v>596</v>
      </c>
    </row>
    <row r="21" spans="1:4" s="119" customFormat="1" x14ac:dyDescent="0.2">
      <c r="A21" s="120"/>
    </row>
    <row r="22" spans="1:4" s="119" customFormat="1" x14ac:dyDescent="0.2">
      <c r="A22" s="120" t="s">
        <v>515</v>
      </c>
      <c r="B22" s="120"/>
      <c r="C22" s="120"/>
      <c r="D22" s="120"/>
    </row>
    <row r="23" spans="1:4" s="119" customFormat="1" x14ac:dyDescent="0.2">
      <c r="A23" s="120" t="s">
        <v>516</v>
      </c>
      <c r="B23" s="120"/>
      <c r="C23" s="120"/>
      <c r="D23" s="120"/>
    </row>
    <row r="24" spans="1:4" s="119" customFormat="1" x14ac:dyDescent="0.2">
      <c r="A24" s="120" t="s">
        <v>517</v>
      </c>
      <c r="B24" s="120"/>
      <c r="C24" s="120"/>
      <c r="D24" s="120"/>
    </row>
    <row r="25" spans="1:4" s="119" customFormat="1" x14ac:dyDescent="0.2">
      <c r="A25" s="120" t="s">
        <v>518</v>
      </c>
      <c r="B25" s="120"/>
      <c r="C25" s="120"/>
      <c r="D25" s="120"/>
    </row>
    <row r="26" spans="1:4" s="119" customFormat="1" x14ac:dyDescent="0.2">
      <c r="A26" s="120" t="s">
        <v>519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96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69" t="s">
        <v>659</v>
      </c>
      <c r="B1" s="170"/>
      <c r="C1" s="170"/>
      <c r="D1" s="170"/>
      <c r="E1" s="170"/>
      <c r="F1" s="170"/>
      <c r="G1" s="14" t="s">
        <v>602</v>
      </c>
      <c r="H1" s="25">
        <v>2023</v>
      </c>
    </row>
    <row r="2" spans="1:8" s="16" customFormat="1" ht="18.95" customHeight="1" x14ac:dyDescent="0.25">
      <c r="A2" s="169" t="s">
        <v>606</v>
      </c>
      <c r="B2" s="170"/>
      <c r="C2" s="170"/>
      <c r="D2" s="170"/>
      <c r="E2" s="170"/>
      <c r="F2" s="170"/>
      <c r="G2" s="14" t="s">
        <v>603</v>
      </c>
      <c r="H2" s="25" t="s">
        <v>605</v>
      </c>
    </row>
    <row r="3" spans="1:8" s="16" customFormat="1" ht="18.95" customHeight="1" x14ac:dyDescent="0.25">
      <c r="A3" s="169" t="s">
        <v>660</v>
      </c>
      <c r="B3" s="170"/>
      <c r="C3" s="170"/>
      <c r="D3" s="170"/>
      <c r="E3" s="170"/>
      <c r="F3" s="170"/>
      <c r="G3" s="14" t="s">
        <v>604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1212479.1599999999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3142.21</v>
      </c>
      <c r="D15" s="24">
        <v>3141.89</v>
      </c>
      <c r="E15" s="24">
        <v>3238.43</v>
      </c>
      <c r="F15" s="24">
        <v>3634.17</v>
      </c>
      <c r="G15" s="24">
        <v>4020.85</v>
      </c>
    </row>
    <row r="16" spans="1:8" x14ac:dyDescent="0.2">
      <c r="A16" s="22">
        <v>1124</v>
      </c>
      <c r="B16" s="20" t="s">
        <v>199</v>
      </c>
      <c r="C16" s="24">
        <v>16030139.24</v>
      </c>
      <c r="D16" s="24">
        <v>16010697.470000001</v>
      </c>
      <c r="E16" s="24">
        <v>14460463.289999999</v>
      </c>
      <c r="F16" s="24">
        <v>13861809.17</v>
      </c>
      <c r="G16" s="24">
        <v>13023172.16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138542.76999999999</v>
      </c>
      <c r="D20" s="24">
        <v>138542.76999999999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25000</v>
      </c>
      <c r="D21" s="24">
        <v>25000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573</v>
      </c>
      <c r="C23" s="24">
        <v>24989844.059999999</v>
      </c>
      <c r="D23" s="24">
        <v>24989844.059999999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23000</v>
      </c>
      <c r="D24" s="24">
        <v>23000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287658.88</v>
      </c>
      <c r="D27" s="24">
        <v>287658.88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574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934278.04</v>
      </c>
    </row>
    <row r="42" spans="1:8" x14ac:dyDescent="0.2">
      <c r="A42" s="22">
        <v>1151</v>
      </c>
      <c r="B42" s="20" t="s">
        <v>222</v>
      </c>
      <c r="C42" s="24">
        <v>934278.04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51606721.659999996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2602148.98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49004572.68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7885846.370000001</v>
      </c>
      <c r="D62" s="24">
        <f t="shared" ref="D62:E62" si="0">SUM(D63:D70)</f>
        <v>0</v>
      </c>
      <c r="E62" s="24">
        <f t="shared" si="0"/>
        <v>2691787.84</v>
      </c>
    </row>
    <row r="63" spans="1:9" x14ac:dyDescent="0.2">
      <c r="A63" s="22">
        <v>1241</v>
      </c>
      <c r="B63" s="20" t="s">
        <v>236</v>
      </c>
      <c r="C63" s="24">
        <v>2279957.89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101330.81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76100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1415939.98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94451.72</v>
      </c>
      <c r="D67" s="24">
        <v>0</v>
      </c>
      <c r="E67" s="24">
        <v>2691787.84</v>
      </c>
    </row>
    <row r="68" spans="1:9" x14ac:dyDescent="0.2">
      <c r="A68" s="22">
        <v>1246</v>
      </c>
      <c r="B68" s="20" t="s">
        <v>241</v>
      </c>
      <c r="C68" s="24">
        <v>3918065.97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1097854.54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1097854.54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575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583</v>
      </c>
      <c r="C96" s="24">
        <f>SUM(C97:C100)</f>
        <v>0</v>
      </c>
    </row>
    <row r="97" spans="1:8" x14ac:dyDescent="0.2">
      <c r="A97" s="22">
        <v>1191</v>
      </c>
      <c r="B97" s="20" t="s">
        <v>576</v>
      </c>
      <c r="C97" s="24">
        <v>0</v>
      </c>
    </row>
    <row r="98" spans="1:8" x14ac:dyDescent="0.2">
      <c r="A98" s="22">
        <v>1192</v>
      </c>
      <c r="B98" s="20" t="s">
        <v>577</v>
      </c>
      <c r="C98" s="24">
        <v>0</v>
      </c>
    </row>
    <row r="99" spans="1:8" x14ac:dyDescent="0.2">
      <c r="A99" s="22">
        <v>1193</v>
      </c>
      <c r="B99" s="20" t="s">
        <v>578</v>
      </c>
      <c r="C99" s="24">
        <v>0</v>
      </c>
    </row>
    <row r="100" spans="1:8" x14ac:dyDescent="0.2">
      <c r="A100" s="22">
        <v>1194</v>
      </c>
      <c r="B100" s="20" t="s">
        <v>579</v>
      </c>
      <c r="C100" s="24">
        <v>0</v>
      </c>
    </row>
    <row r="101" spans="1:8" x14ac:dyDescent="0.2">
      <c r="A101" s="19" t="s">
        <v>623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7853504.1200000001</v>
      </c>
      <c r="D110" s="24">
        <f>SUM(D111:D119)</f>
        <v>7853504.1200000001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7660.22</v>
      </c>
      <c r="D111" s="24">
        <f>C111</f>
        <v>7660.22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1140.28</v>
      </c>
      <c r="D112" s="24">
        <f t="shared" ref="D112:D119" si="1">C112</f>
        <v>1140.28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-0.01</v>
      </c>
      <c r="D113" s="24">
        <f t="shared" si="1"/>
        <v>-0.01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7844524.7800000003</v>
      </c>
      <c r="D117" s="24">
        <f t="shared" si="1"/>
        <v>7844524.7800000003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178.85</v>
      </c>
      <c r="D119" s="24">
        <f t="shared" si="1"/>
        <v>178.85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146</v>
      </c>
    </row>
    <row r="7" spans="1:2" ht="15" customHeight="1" x14ac:dyDescent="0.2">
      <c r="A7" s="103"/>
      <c r="B7" s="102" t="s">
        <v>52</v>
      </c>
    </row>
    <row r="8" spans="1:2" x14ac:dyDescent="0.2">
      <c r="A8" s="103"/>
    </row>
    <row r="9" spans="1:2" ht="15" customHeight="1" x14ac:dyDescent="0.2">
      <c r="A9" s="101" t="s">
        <v>3</v>
      </c>
      <c r="B9" s="102" t="s">
        <v>584</v>
      </c>
    </row>
    <row r="10" spans="1:2" ht="15" customHeight="1" x14ac:dyDescent="0.2">
      <c r="A10" s="103"/>
      <c r="B10" s="102" t="s">
        <v>585</v>
      </c>
    </row>
    <row r="11" spans="1:2" ht="15" customHeight="1" x14ac:dyDescent="0.2">
      <c r="A11" s="103"/>
      <c r="B11" s="102" t="s">
        <v>124</v>
      </c>
    </row>
    <row r="12" spans="1:2" ht="15" customHeight="1" x14ac:dyDescent="0.2">
      <c r="A12" s="103"/>
      <c r="B12" s="102" t="s">
        <v>123</v>
      </c>
    </row>
    <row r="13" spans="1:2" ht="15" customHeight="1" x14ac:dyDescent="0.2">
      <c r="A13" s="103"/>
      <c r="B13" s="102" t="s">
        <v>125</v>
      </c>
    </row>
    <row r="14" spans="1:2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134</v>
      </c>
    </row>
    <row r="20" spans="1:2" x14ac:dyDescent="0.2">
      <c r="A20" s="103"/>
    </row>
    <row r="21" spans="1:2" ht="15" customHeight="1" x14ac:dyDescent="0.2">
      <c r="A21" s="101" t="s">
        <v>130</v>
      </c>
      <c r="B21" s="1" t="s">
        <v>185</v>
      </c>
    </row>
    <row r="22" spans="1:2" ht="15" customHeight="1" x14ac:dyDescent="0.2">
      <c r="A22" s="103"/>
      <c r="B22" s="107" t="s">
        <v>186</v>
      </c>
    </row>
    <row r="23" spans="1:2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126</v>
      </c>
    </row>
    <row r="26" spans="1:2" ht="15" customHeight="1" x14ac:dyDescent="0.2">
      <c r="A26" s="103"/>
      <c r="B26" s="106" t="s">
        <v>127</v>
      </c>
    </row>
    <row r="27" spans="1:2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133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128</v>
      </c>
    </row>
    <row r="37" spans="1:2" ht="15" customHeight="1" x14ac:dyDescent="0.2">
      <c r="A37" s="103"/>
      <c r="B37" s="102" t="s">
        <v>135</v>
      </c>
    </row>
    <row r="38" spans="1:2" ht="15" customHeight="1" x14ac:dyDescent="0.2">
      <c r="A38" s="103"/>
      <c r="B38" s="109" t="s">
        <v>188</v>
      </c>
    </row>
    <row r="39" spans="1:2" ht="15" customHeight="1" x14ac:dyDescent="0.2">
      <c r="A39" s="103"/>
      <c r="B39" s="102" t="s">
        <v>189</v>
      </c>
    </row>
    <row r="40" spans="1:2" ht="15" customHeight="1" x14ac:dyDescent="0.2">
      <c r="A40" s="103"/>
      <c r="B40" s="102" t="s">
        <v>131</v>
      </c>
    </row>
    <row r="41" spans="1:2" ht="15" customHeight="1" x14ac:dyDescent="0.2">
      <c r="A41" s="103"/>
      <c r="B41" s="102" t="s">
        <v>132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136</v>
      </c>
    </row>
    <row r="44" spans="1:2" ht="15" customHeight="1" x14ac:dyDescent="0.2">
      <c r="A44" s="103"/>
      <c r="B44" s="102" t="s">
        <v>139</v>
      </c>
    </row>
    <row r="45" spans="1:2" ht="15" customHeight="1" x14ac:dyDescent="0.2">
      <c r="A45" s="103"/>
      <c r="B45" s="109" t="s">
        <v>190</v>
      </c>
    </row>
    <row r="46" spans="1:2" ht="15" customHeight="1" x14ac:dyDescent="0.2">
      <c r="A46" s="103"/>
      <c r="B46" s="102" t="s">
        <v>191</v>
      </c>
    </row>
    <row r="47" spans="1:2" ht="15" customHeight="1" x14ac:dyDescent="0.2">
      <c r="A47" s="103"/>
      <c r="B47" s="102" t="s">
        <v>138</v>
      </c>
    </row>
    <row r="48" spans="1:2" ht="15" customHeight="1" x14ac:dyDescent="0.2">
      <c r="A48" s="103"/>
      <c r="B48" s="102" t="s">
        <v>137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167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67" t="s">
        <v>659</v>
      </c>
      <c r="B1" s="167"/>
      <c r="C1" s="167"/>
      <c r="D1" s="14" t="s">
        <v>602</v>
      </c>
      <c r="E1" s="25">
        <v>2023</v>
      </c>
    </row>
    <row r="2" spans="1:5" s="16" customFormat="1" ht="18.95" customHeight="1" x14ac:dyDescent="0.25">
      <c r="A2" s="167" t="s">
        <v>607</v>
      </c>
      <c r="B2" s="167"/>
      <c r="C2" s="167"/>
      <c r="D2" s="14" t="s">
        <v>603</v>
      </c>
      <c r="E2" s="25" t="s">
        <v>605</v>
      </c>
    </row>
    <row r="3" spans="1:5" s="16" customFormat="1" ht="18.95" customHeight="1" x14ac:dyDescent="0.25">
      <c r="A3" s="167" t="s">
        <v>660</v>
      </c>
      <c r="B3" s="167"/>
      <c r="C3" s="167"/>
      <c r="D3" s="14" t="s">
        <v>604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6" t="s">
        <v>564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12035769.219999999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14278.18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14278.18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597</v>
      </c>
      <c r="C46" s="55">
        <f>SUM(C47:C54)</f>
        <v>12021491.039999999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12021491.039999999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563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571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565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6762288.3399999999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6762288.3399999999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3829973.04</v>
      </c>
      <c r="D100" s="57">
        <f t="shared" ref="D100:D163" si="0">C100/$C$98</f>
        <v>0.56637233543342225</v>
      </c>
      <c r="E100" s="56"/>
    </row>
    <row r="101" spans="1:5" x14ac:dyDescent="0.2">
      <c r="A101" s="54">
        <v>5111</v>
      </c>
      <c r="B101" s="51" t="s">
        <v>360</v>
      </c>
      <c r="C101" s="55">
        <v>2284451.48</v>
      </c>
      <c r="D101" s="57">
        <f t="shared" si="0"/>
        <v>0.33782225263704152</v>
      </c>
      <c r="E101" s="56"/>
    </row>
    <row r="102" spans="1:5" x14ac:dyDescent="0.2">
      <c r="A102" s="54">
        <v>5112</v>
      </c>
      <c r="B102" s="51" t="s">
        <v>361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362</v>
      </c>
      <c r="C103" s="55">
        <v>102615.4</v>
      </c>
      <c r="D103" s="57">
        <f t="shared" si="0"/>
        <v>1.5174656098737131E-2</v>
      </c>
      <c r="E103" s="56"/>
    </row>
    <row r="104" spans="1:5" x14ac:dyDescent="0.2">
      <c r="A104" s="54">
        <v>5114</v>
      </c>
      <c r="B104" s="51" t="s">
        <v>363</v>
      </c>
      <c r="C104" s="55">
        <v>556161.4</v>
      </c>
      <c r="D104" s="57">
        <f t="shared" si="0"/>
        <v>8.2244555694293273E-2</v>
      </c>
      <c r="E104" s="56"/>
    </row>
    <row r="105" spans="1:5" x14ac:dyDescent="0.2">
      <c r="A105" s="54">
        <v>5115</v>
      </c>
      <c r="B105" s="51" t="s">
        <v>364</v>
      </c>
      <c r="C105" s="55">
        <v>886744.76</v>
      </c>
      <c r="D105" s="57">
        <f t="shared" si="0"/>
        <v>0.13113087100335033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816745.12000000011</v>
      </c>
      <c r="D107" s="57">
        <f t="shared" si="0"/>
        <v>0.12077939876784374</v>
      </c>
      <c r="E107" s="56"/>
    </row>
    <row r="108" spans="1:5" x14ac:dyDescent="0.2">
      <c r="A108" s="54">
        <v>5121</v>
      </c>
      <c r="B108" s="51" t="s">
        <v>367</v>
      </c>
      <c r="C108" s="55">
        <v>42494.12</v>
      </c>
      <c r="D108" s="57">
        <f t="shared" si="0"/>
        <v>6.2839852226709405E-3</v>
      </c>
      <c r="E108" s="56"/>
    </row>
    <row r="109" spans="1:5" x14ac:dyDescent="0.2">
      <c r="A109" s="54">
        <v>5122</v>
      </c>
      <c r="B109" s="51" t="s">
        <v>368</v>
      </c>
      <c r="C109" s="55">
        <v>10236.23</v>
      </c>
      <c r="D109" s="57">
        <f t="shared" si="0"/>
        <v>1.5137227940209364E-3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522540.09</v>
      </c>
      <c r="D111" s="57">
        <f t="shared" si="0"/>
        <v>7.7272672167658568E-2</v>
      </c>
      <c r="E111" s="56"/>
    </row>
    <row r="112" spans="1:5" x14ac:dyDescent="0.2">
      <c r="A112" s="54">
        <v>5125</v>
      </c>
      <c r="B112" s="51" t="s">
        <v>371</v>
      </c>
      <c r="C112" s="55">
        <v>0</v>
      </c>
      <c r="D112" s="57">
        <f t="shared" si="0"/>
        <v>0</v>
      </c>
      <c r="E112" s="56"/>
    </row>
    <row r="113" spans="1:5" x14ac:dyDescent="0.2">
      <c r="A113" s="54">
        <v>5126</v>
      </c>
      <c r="B113" s="51" t="s">
        <v>372</v>
      </c>
      <c r="C113" s="55">
        <v>158795.20000000001</v>
      </c>
      <c r="D113" s="57">
        <f t="shared" si="0"/>
        <v>2.3482465108845094E-2</v>
      </c>
      <c r="E113" s="56"/>
    </row>
    <row r="114" spans="1:5" x14ac:dyDescent="0.2">
      <c r="A114" s="54">
        <v>5127</v>
      </c>
      <c r="B114" s="51" t="s">
        <v>373</v>
      </c>
      <c r="C114" s="55">
        <v>7409.38</v>
      </c>
      <c r="D114" s="57">
        <f t="shared" si="0"/>
        <v>1.0956912257308448E-3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75270.100000000006</v>
      </c>
      <c r="D116" s="57">
        <f t="shared" si="0"/>
        <v>1.1130862248917356E-2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2115570.1800000002</v>
      </c>
      <c r="D117" s="57">
        <f t="shared" si="0"/>
        <v>0.31284826579873409</v>
      </c>
      <c r="E117" s="56"/>
    </row>
    <row r="118" spans="1:5" x14ac:dyDescent="0.2">
      <c r="A118" s="54">
        <v>5131</v>
      </c>
      <c r="B118" s="51" t="s">
        <v>377</v>
      </c>
      <c r="C118" s="55">
        <v>1360228.37</v>
      </c>
      <c r="D118" s="57">
        <f t="shared" si="0"/>
        <v>0.20114912313839609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22741.24</v>
      </c>
      <c r="D120" s="57">
        <f t="shared" si="0"/>
        <v>3.3629503589017325E-3</v>
      </c>
      <c r="E120" s="56"/>
    </row>
    <row r="121" spans="1:5" x14ac:dyDescent="0.2">
      <c r="A121" s="54">
        <v>5134</v>
      </c>
      <c r="B121" s="51" t="s">
        <v>380</v>
      </c>
      <c r="C121" s="55">
        <v>42435.12</v>
      </c>
      <c r="D121" s="57">
        <f t="shared" si="0"/>
        <v>6.2752603654874619E-3</v>
      </c>
      <c r="E121" s="56"/>
    </row>
    <row r="122" spans="1:5" x14ac:dyDescent="0.2">
      <c r="A122" s="54">
        <v>5135</v>
      </c>
      <c r="B122" s="51" t="s">
        <v>381</v>
      </c>
      <c r="C122" s="55">
        <v>25820.45</v>
      </c>
      <c r="D122" s="57">
        <f t="shared" si="0"/>
        <v>3.8183006553074608E-3</v>
      </c>
      <c r="E122" s="56"/>
    </row>
    <row r="123" spans="1:5" x14ac:dyDescent="0.2">
      <c r="A123" s="54">
        <v>5136</v>
      </c>
      <c r="B123" s="51" t="s">
        <v>382</v>
      </c>
      <c r="C123" s="55">
        <v>103965.46</v>
      </c>
      <c r="D123" s="57">
        <f t="shared" si="0"/>
        <v>1.5374301534146059E-2</v>
      </c>
      <c r="E123" s="56"/>
    </row>
    <row r="124" spans="1:5" x14ac:dyDescent="0.2">
      <c r="A124" s="54">
        <v>5137</v>
      </c>
      <c r="B124" s="51" t="s">
        <v>383</v>
      </c>
      <c r="C124" s="55">
        <v>4336.71</v>
      </c>
      <c r="D124" s="57">
        <f t="shared" si="0"/>
        <v>6.4130805756206486E-4</v>
      </c>
      <c r="E124" s="56"/>
    </row>
    <row r="125" spans="1:5" x14ac:dyDescent="0.2">
      <c r="A125" s="54">
        <v>5138</v>
      </c>
      <c r="B125" s="51" t="s">
        <v>384</v>
      </c>
      <c r="C125" s="55">
        <v>63261.88</v>
      </c>
      <c r="D125" s="57">
        <f t="shared" si="0"/>
        <v>9.3550994603107968E-3</v>
      </c>
      <c r="E125" s="56"/>
    </row>
    <row r="126" spans="1:5" x14ac:dyDescent="0.2">
      <c r="A126" s="54">
        <v>5139</v>
      </c>
      <c r="B126" s="51" t="s">
        <v>385</v>
      </c>
      <c r="C126" s="55">
        <v>492780.95</v>
      </c>
      <c r="D126" s="57">
        <f t="shared" si="0"/>
        <v>7.2871922228622391E-2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10"/>
    </row>
    <row r="2" spans="1:2" ht="15" customHeight="1" x14ac:dyDescent="0.2">
      <c r="A2" s="97" t="s">
        <v>187</v>
      </c>
      <c r="B2" s="98" t="s">
        <v>50</v>
      </c>
    </row>
    <row r="3" spans="1:2" x14ac:dyDescent="0.2">
      <c r="A3" s="13"/>
      <c r="B3" s="111"/>
    </row>
    <row r="4" spans="1:2" ht="14.1" customHeight="1" x14ac:dyDescent="0.2">
      <c r="A4" s="112" t="s">
        <v>566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145</v>
      </c>
    </row>
    <row r="7" spans="1:2" ht="14.1" customHeight="1" x14ac:dyDescent="0.2">
      <c r="A7" s="103"/>
      <c r="B7" s="102" t="s">
        <v>63</v>
      </c>
    </row>
    <row r="8" spans="1:2" x14ac:dyDescent="0.2">
      <c r="A8" s="103"/>
    </row>
    <row r="9" spans="1:2" x14ac:dyDescent="0.2">
      <c r="A9" s="112" t="s">
        <v>567</v>
      </c>
      <c r="B9" s="104" t="s">
        <v>147</v>
      </c>
    </row>
    <row r="10" spans="1:2" ht="15" customHeight="1" x14ac:dyDescent="0.2">
      <c r="A10" s="103"/>
      <c r="B10" s="113" t="s">
        <v>63</v>
      </c>
    </row>
    <row r="11" spans="1:2" x14ac:dyDescent="0.2">
      <c r="A11" s="103"/>
    </row>
    <row r="12" spans="1:2" x14ac:dyDescent="0.2">
      <c r="A12" s="112" t="s">
        <v>569</v>
      </c>
      <c r="B12" s="104" t="s">
        <v>147</v>
      </c>
    </row>
    <row r="13" spans="1:2" ht="22.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x14ac:dyDescent="0.2">
      <c r="A15" s="103"/>
    </row>
    <row r="16" spans="1:2" x14ac:dyDescent="0.2">
      <c r="A16" s="103"/>
    </row>
    <row r="17" spans="1:2" ht="15" customHeight="1" x14ac:dyDescent="0.2">
      <c r="A17" s="112" t="s">
        <v>570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1" t="s">
        <v>659</v>
      </c>
      <c r="B1" s="171"/>
      <c r="C1" s="171"/>
      <c r="D1" s="27" t="s">
        <v>602</v>
      </c>
      <c r="E1" s="28">
        <v>2023</v>
      </c>
    </row>
    <row r="2" spans="1:5" ht="18.95" customHeight="1" x14ac:dyDescent="0.2">
      <c r="A2" s="171" t="s">
        <v>608</v>
      </c>
      <c r="B2" s="171"/>
      <c r="C2" s="171"/>
      <c r="D2" s="27" t="s">
        <v>603</v>
      </c>
      <c r="E2" s="28" t="s">
        <v>605</v>
      </c>
    </row>
    <row r="3" spans="1:5" ht="18.95" customHeight="1" x14ac:dyDescent="0.2">
      <c r="A3" s="171" t="s">
        <v>660</v>
      </c>
      <c r="B3" s="171"/>
      <c r="C3" s="171"/>
      <c r="D3" s="27" t="s">
        <v>604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2469632.65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5273480.88</v>
      </c>
    </row>
    <row r="15" spans="1:5" x14ac:dyDescent="0.2">
      <c r="A15" s="33">
        <v>3220</v>
      </c>
      <c r="B15" s="29" t="s">
        <v>468</v>
      </c>
      <c r="C15" s="34">
        <v>96334577.930000007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172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topLeftCell="A46"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1" t="s">
        <v>659</v>
      </c>
      <c r="B1" s="171"/>
      <c r="C1" s="171"/>
      <c r="D1" s="27" t="s">
        <v>602</v>
      </c>
      <c r="E1" s="28">
        <v>2023</v>
      </c>
    </row>
    <row r="2" spans="1:5" s="35" customFormat="1" ht="18.95" customHeight="1" x14ac:dyDescent="0.25">
      <c r="A2" s="171" t="s">
        <v>609</v>
      </c>
      <c r="B2" s="171"/>
      <c r="C2" s="171"/>
      <c r="D2" s="27" t="s">
        <v>603</v>
      </c>
      <c r="E2" s="28" t="s">
        <v>605</v>
      </c>
    </row>
    <row r="3" spans="1:5" s="35" customFormat="1" ht="18.95" customHeight="1" x14ac:dyDescent="0.25">
      <c r="A3" s="171" t="s">
        <v>660</v>
      </c>
      <c r="B3" s="171"/>
      <c r="C3" s="171"/>
      <c r="D3" s="27" t="s">
        <v>604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9">
        <v>2023</v>
      </c>
      <c r="D7" s="129">
        <v>2022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35746726.759999998</v>
      </c>
      <c r="D9" s="34">
        <v>32390025.710000001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1212479.1599999999</v>
      </c>
      <c r="D11" s="34">
        <v>1200135.74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3">
        <v>1110</v>
      </c>
      <c r="B15" s="134" t="s">
        <v>624</v>
      </c>
      <c r="C15" s="135">
        <f>SUM(C8:C14)</f>
        <v>36959205.919999994</v>
      </c>
      <c r="D15" s="135">
        <f>SUM(D8:D14)</f>
        <v>33590161.450000003</v>
      </c>
    </row>
    <row r="18" spans="1:5" x14ac:dyDescent="0.2">
      <c r="A18" s="31" t="s">
        <v>175</v>
      </c>
      <c r="B18" s="31"/>
      <c r="C18" s="31"/>
      <c r="D18" s="31"/>
      <c r="E18" s="130"/>
    </row>
    <row r="19" spans="1:5" x14ac:dyDescent="0.2">
      <c r="A19" s="32" t="s">
        <v>143</v>
      </c>
      <c r="B19" s="32" t="s">
        <v>646</v>
      </c>
      <c r="C19" s="144" t="s">
        <v>645</v>
      </c>
      <c r="D19" s="144" t="s">
        <v>178</v>
      </c>
      <c r="E19" s="130"/>
    </row>
    <row r="20" spans="1:5" x14ac:dyDescent="0.2">
      <c r="A20" s="133">
        <v>1230</v>
      </c>
      <c r="B20" s="134" t="s">
        <v>227</v>
      </c>
      <c r="C20" s="135">
        <f>SUM(C21:C27)</f>
        <v>2284052.7400000002</v>
      </c>
      <c r="D20" s="135">
        <f>SUM(D21:D27)</f>
        <v>2284052.7400000002</v>
      </c>
      <c r="E20" s="130"/>
    </row>
    <row r="21" spans="1:5" x14ac:dyDescent="0.2">
      <c r="A21" s="33">
        <v>1231</v>
      </c>
      <c r="B21" s="29" t="s">
        <v>228</v>
      </c>
      <c r="C21" s="34">
        <v>0</v>
      </c>
      <c r="D21" s="132">
        <v>0</v>
      </c>
      <c r="E21" s="130"/>
    </row>
    <row r="22" spans="1:5" x14ac:dyDescent="0.2">
      <c r="A22" s="33">
        <v>1232</v>
      </c>
      <c r="B22" s="29" t="s">
        <v>229</v>
      </c>
      <c r="C22" s="34">
        <v>0</v>
      </c>
      <c r="D22" s="132">
        <v>0</v>
      </c>
      <c r="E22" s="130"/>
    </row>
    <row r="23" spans="1:5" x14ac:dyDescent="0.2">
      <c r="A23" s="33">
        <v>1233</v>
      </c>
      <c r="B23" s="29" t="s">
        <v>230</v>
      </c>
      <c r="C23" s="34">
        <v>0</v>
      </c>
      <c r="D23" s="132">
        <v>0</v>
      </c>
      <c r="E23" s="130"/>
    </row>
    <row r="24" spans="1:5" x14ac:dyDescent="0.2">
      <c r="A24" s="33">
        <v>1234</v>
      </c>
      <c r="B24" s="29" t="s">
        <v>231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232</v>
      </c>
      <c r="C25" s="34">
        <v>2284052.7400000002</v>
      </c>
      <c r="D25" s="132">
        <v>2284052.7400000002</v>
      </c>
      <c r="E25" s="130"/>
    </row>
    <row r="26" spans="1:5" x14ac:dyDescent="0.2">
      <c r="A26" s="33">
        <v>1236</v>
      </c>
      <c r="B26" s="29" t="s">
        <v>233</v>
      </c>
      <c r="C26" s="34">
        <v>0</v>
      </c>
      <c r="D26" s="132">
        <v>0</v>
      </c>
      <c r="E26" s="130"/>
    </row>
    <row r="27" spans="1:5" x14ac:dyDescent="0.2">
      <c r="A27" s="33">
        <v>1239</v>
      </c>
      <c r="B27" s="29" t="s">
        <v>234</v>
      </c>
      <c r="C27" s="34">
        <v>0</v>
      </c>
      <c r="D27" s="132">
        <v>0</v>
      </c>
      <c r="E27" s="130"/>
    </row>
    <row r="28" spans="1:5" x14ac:dyDescent="0.2">
      <c r="A28" s="133">
        <v>1240</v>
      </c>
      <c r="B28" s="134" t="s">
        <v>235</v>
      </c>
      <c r="C28" s="135">
        <f>SUM(C29:C36)</f>
        <v>35503.440000000002</v>
      </c>
      <c r="D28" s="135">
        <f>SUM(D29:D36)</f>
        <v>35503.440000000002</v>
      </c>
      <c r="E28" s="130"/>
    </row>
    <row r="29" spans="1:5" x14ac:dyDescent="0.2">
      <c r="A29" s="33">
        <v>1241</v>
      </c>
      <c r="B29" s="29" t="s">
        <v>236</v>
      </c>
      <c r="C29" s="34">
        <v>3100</v>
      </c>
      <c r="D29" s="132">
        <v>3100</v>
      </c>
      <c r="E29" s="130"/>
    </row>
    <row r="30" spans="1:5" x14ac:dyDescent="0.2">
      <c r="A30" s="33">
        <v>1242</v>
      </c>
      <c r="B30" s="29" t="s">
        <v>237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238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239</v>
      </c>
      <c r="C32" s="34">
        <v>0</v>
      </c>
      <c r="D32" s="132">
        <v>0</v>
      </c>
      <c r="E32" s="130"/>
    </row>
    <row r="33" spans="1:5" x14ac:dyDescent="0.2">
      <c r="A33" s="33">
        <v>1245</v>
      </c>
      <c r="B33" s="29" t="s">
        <v>240</v>
      </c>
      <c r="C33" s="34">
        <v>0</v>
      </c>
      <c r="D33" s="132">
        <v>0</v>
      </c>
      <c r="E33" s="130"/>
    </row>
    <row r="34" spans="1:5" x14ac:dyDescent="0.2">
      <c r="A34" s="33">
        <v>1246</v>
      </c>
      <c r="B34" s="29" t="s">
        <v>241</v>
      </c>
      <c r="C34" s="34">
        <v>32403.439999999999</v>
      </c>
      <c r="D34" s="132">
        <v>32403.439999999999</v>
      </c>
    </row>
    <row r="35" spans="1:5" x14ac:dyDescent="0.2">
      <c r="A35" s="33">
        <v>1247</v>
      </c>
      <c r="B35" s="29" t="s">
        <v>242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245</v>
      </c>
      <c r="C37" s="135">
        <f>SUM(C38:C42)</f>
        <v>0</v>
      </c>
      <c r="D37" s="135">
        <f>SUM(D38:D42)</f>
        <v>0</v>
      </c>
      <c r="E37" s="134"/>
    </row>
    <row r="38" spans="1:5" x14ac:dyDescent="0.2">
      <c r="A38" s="33">
        <v>1251</v>
      </c>
      <c r="B38" s="29" t="s">
        <v>246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132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132">
        <v>0</v>
      </c>
    </row>
    <row r="43" spans="1:5" x14ac:dyDescent="0.2">
      <c r="B43" s="136" t="s">
        <v>625</v>
      </c>
      <c r="C43" s="135">
        <f>C20+C28+C37</f>
        <v>2319556.1800000002</v>
      </c>
      <c r="D43" s="135">
        <f>D20+D28+D37</f>
        <v>2319556.1800000002</v>
      </c>
    </row>
    <row r="44" spans="1:5" s="130" customFormat="1" x14ac:dyDescent="0.2"/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9">
        <v>2023</v>
      </c>
      <c r="D46" s="129">
        <v>2022</v>
      </c>
      <c r="E46" s="32"/>
    </row>
    <row r="47" spans="1:5" s="130" customFormat="1" x14ac:dyDescent="0.2">
      <c r="A47" s="133">
        <v>3210</v>
      </c>
      <c r="B47" s="134" t="s">
        <v>626</v>
      </c>
      <c r="C47" s="135">
        <v>5273480.88</v>
      </c>
      <c r="D47" s="135">
        <v>15369959.289999999</v>
      </c>
    </row>
    <row r="48" spans="1:5" x14ac:dyDescent="0.2">
      <c r="A48" s="131"/>
      <c r="B48" s="136" t="s">
        <v>614</v>
      </c>
      <c r="C48" s="135">
        <f>C51+C63+C91+C94+C49</f>
        <v>0</v>
      </c>
      <c r="D48" s="135">
        <f>D51+D63+D91+D94+D49</f>
        <v>1163956.8599999999</v>
      </c>
    </row>
    <row r="49" spans="1:4" s="130" customFormat="1" x14ac:dyDescent="0.2">
      <c r="A49" s="153">
        <v>5100</v>
      </c>
      <c r="B49" s="154" t="s">
        <v>358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647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423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615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425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616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428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617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431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618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618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619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435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436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437</v>
      </c>
      <c r="C63" s="135">
        <f>C64+C73+C76+C82</f>
        <v>0</v>
      </c>
      <c r="D63" s="135">
        <f>D64+D73+D76+D82</f>
        <v>541903.15</v>
      </c>
    </row>
    <row r="64" spans="1:4" x14ac:dyDescent="0.2">
      <c r="A64" s="33">
        <v>5510</v>
      </c>
      <c r="B64" s="29" t="s">
        <v>438</v>
      </c>
      <c r="C64" s="34">
        <f>SUM(C65:C72)</f>
        <v>0</v>
      </c>
      <c r="D64" s="34">
        <f>SUM(D65:D72)</f>
        <v>541903.15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443</v>
      </c>
      <c r="C69" s="34">
        <v>0</v>
      </c>
      <c r="D69" s="34">
        <v>502649.36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0</v>
      </c>
      <c r="D71" s="34">
        <v>39253.79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133">
        <v>5600</v>
      </c>
      <c r="B91" s="134" t="s">
        <v>79</v>
      </c>
      <c r="C91" s="135">
        <f>C92</f>
        <v>0</v>
      </c>
      <c r="D91" s="135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133">
        <v>2110</v>
      </c>
      <c r="B94" s="139" t="s">
        <v>627</v>
      </c>
      <c r="C94" s="135">
        <f>SUM(C95:C99)</f>
        <v>0</v>
      </c>
      <c r="D94" s="135">
        <f>SUM(D95:D99)</f>
        <v>622053.71</v>
      </c>
    </row>
    <row r="95" spans="1:4" x14ac:dyDescent="0.2">
      <c r="A95" s="131">
        <v>2111</v>
      </c>
      <c r="B95" s="130" t="s">
        <v>628</v>
      </c>
      <c r="C95" s="132">
        <v>0</v>
      </c>
      <c r="D95" s="132">
        <v>0</v>
      </c>
    </row>
    <row r="96" spans="1:4" x14ac:dyDescent="0.2">
      <c r="A96" s="131">
        <v>2112</v>
      </c>
      <c r="B96" s="130" t="s">
        <v>629</v>
      </c>
      <c r="C96" s="132">
        <v>0</v>
      </c>
      <c r="D96" s="132">
        <v>0</v>
      </c>
    </row>
    <row r="97" spans="1:4" x14ac:dyDescent="0.2">
      <c r="A97" s="131">
        <v>2112</v>
      </c>
      <c r="B97" s="130" t="s">
        <v>630</v>
      </c>
      <c r="C97" s="132">
        <v>0</v>
      </c>
      <c r="D97" s="132">
        <v>622053.71</v>
      </c>
    </row>
    <row r="98" spans="1:4" x14ac:dyDescent="0.2">
      <c r="A98" s="131">
        <v>2115</v>
      </c>
      <c r="B98" s="130" t="s">
        <v>631</v>
      </c>
      <c r="C98" s="132">
        <v>0</v>
      </c>
      <c r="D98" s="132">
        <v>0</v>
      </c>
    </row>
    <row r="99" spans="1:4" x14ac:dyDescent="0.2">
      <c r="A99" s="131">
        <v>2114</v>
      </c>
      <c r="B99" s="130" t="s">
        <v>632</v>
      </c>
      <c r="C99" s="132">
        <v>0</v>
      </c>
      <c r="D99" s="132">
        <v>0</v>
      </c>
    </row>
    <row r="100" spans="1:4" x14ac:dyDescent="0.2">
      <c r="A100" s="131"/>
      <c r="B100" s="136" t="s">
        <v>633</v>
      </c>
      <c r="C100" s="135">
        <f>+C101</f>
        <v>0</v>
      </c>
      <c r="D100" s="135">
        <f>+D101</f>
        <v>0</v>
      </c>
    </row>
    <row r="101" spans="1:4" s="130" customFormat="1" x14ac:dyDescent="0.2">
      <c r="A101" s="153">
        <v>3100</v>
      </c>
      <c r="B101" s="159" t="s">
        <v>648</v>
      </c>
      <c r="C101" s="160">
        <f>SUM(C102:C105)</f>
        <v>0</v>
      </c>
      <c r="D101" s="160">
        <f>SUM(D102:D105)</f>
        <v>0</v>
      </c>
    </row>
    <row r="102" spans="1:4" s="130" customFormat="1" x14ac:dyDescent="0.2">
      <c r="A102" s="156"/>
      <c r="B102" s="161" t="s">
        <v>649</v>
      </c>
      <c r="C102" s="162">
        <v>0</v>
      </c>
      <c r="D102" s="162">
        <v>0</v>
      </c>
    </row>
    <row r="103" spans="1:4" s="130" customFormat="1" x14ac:dyDescent="0.2">
      <c r="A103" s="156"/>
      <c r="B103" s="161" t="s">
        <v>650</v>
      </c>
      <c r="C103" s="162">
        <v>0</v>
      </c>
      <c r="D103" s="162">
        <v>0</v>
      </c>
    </row>
    <row r="104" spans="1:4" s="130" customFormat="1" x14ac:dyDescent="0.2">
      <c r="A104" s="156"/>
      <c r="B104" s="161" t="s">
        <v>651</v>
      </c>
      <c r="C104" s="162">
        <v>0</v>
      </c>
      <c r="D104" s="162">
        <v>0</v>
      </c>
    </row>
    <row r="105" spans="1:4" s="130" customFormat="1" x14ac:dyDescent="0.2">
      <c r="A105" s="156"/>
      <c r="B105" s="161" t="s">
        <v>652</v>
      </c>
      <c r="C105" s="162">
        <v>0</v>
      </c>
      <c r="D105" s="162">
        <v>0</v>
      </c>
    </row>
    <row r="106" spans="1:4" s="130" customFormat="1" x14ac:dyDescent="0.2">
      <c r="A106" s="156"/>
      <c r="B106" s="164" t="s">
        <v>653</v>
      </c>
      <c r="C106" s="155">
        <f>+C107</f>
        <v>0</v>
      </c>
      <c r="D106" s="155">
        <f>+D107</f>
        <v>0</v>
      </c>
    </row>
    <row r="107" spans="1:4" s="130" customFormat="1" x14ac:dyDescent="0.2">
      <c r="A107" s="153">
        <v>1270</v>
      </c>
      <c r="B107" s="163" t="s">
        <v>251</v>
      </c>
      <c r="C107" s="160">
        <f>+C108</f>
        <v>0</v>
      </c>
      <c r="D107" s="160">
        <f>+D108</f>
        <v>0</v>
      </c>
    </row>
    <row r="108" spans="1:4" s="130" customFormat="1" x14ac:dyDescent="0.2">
      <c r="A108" s="156">
        <v>1273</v>
      </c>
      <c r="B108" s="157" t="s">
        <v>654</v>
      </c>
      <c r="C108" s="162">
        <v>0</v>
      </c>
      <c r="D108" s="162">
        <v>0</v>
      </c>
    </row>
    <row r="109" spans="1:4" s="130" customFormat="1" x14ac:dyDescent="0.2">
      <c r="A109" s="156"/>
      <c r="B109" s="164" t="s">
        <v>655</v>
      </c>
      <c r="C109" s="155">
        <f>+C110+C112</f>
        <v>0</v>
      </c>
      <c r="D109" s="155">
        <f>+D110+D112</f>
        <v>0</v>
      </c>
    </row>
    <row r="110" spans="1:4" s="130" customFormat="1" x14ac:dyDescent="0.2">
      <c r="A110" s="153">
        <v>4300</v>
      </c>
      <c r="B110" s="159" t="s">
        <v>656</v>
      </c>
      <c r="C110" s="160">
        <f>+C111</f>
        <v>0</v>
      </c>
      <c r="D110" s="165">
        <f>+D111</f>
        <v>0</v>
      </c>
    </row>
    <row r="111" spans="1:4" s="130" customFormat="1" x14ac:dyDescent="0.2">
      <c r="A111" s="156">
        <v>4399</v>
      </c>
      <c r="B111" s="161" t="s">
        <v>351</v>
      </c>
      <c r="C111" s="162">
        <v>0</v>
      </c>
      <c r="D111" s="162">
        <v>0</v>
      </c>
    </row>
    <row r="112" spans="1:4" x14ac:dyDescent="0.2">
      <c r="A112" s="133">
        <v>1120</v>
      </c>
      <c r="B112" s="140" t="s">
        <v>634</v>
      </c>
      <c r="C112" s="135">
        <f>SUM(C113:C121)</f>
        <v>0</v>
      </c>
      <c r="D112" s="135">
        <f>SUM(D113:D121)</f>
        <v>0</v>
      </c>
    </row>
    <row r="113" spans="1:4" x14ac:dyDescent="0.2">
      <c r="A113" s="131">
        <v>1124</v>
      </c>
      <c r="B113" s="141" t="s">
        <v>635</v>
      </c>
      <c r="C113" s="142">
        <v>0</v>
      </c>
      <c r="D113" s="132">
        <v>0</v>
      </c>
    </row>
    <row r="114" spans="1:4" x14ac:dyDescent="0.2">
      <c r="A114" s="131">
        <v>1124</v>
      </c>
      <c r="B114" s="141" t="s">
        <v>636</v>
      </c>
      <c r="C114" s="142">
        <v>0</v>
      </c>
      <c r="D114" s="132">
        <v>0</v>
      </c>
    </row>
    <row r="115" spans="1:4" x14ac:dyDescent="0.2">
      <c r="A115" s="131">
        <v>1124</v>
      </c>
      <c r="B115" s="141" t="s">
        <v>637</v>
      </c>
      <c r="C115" s="142">
        <v>0</v>
      </c>
      <c r="D115" s="132">
        <v>0</v>
      </c>
    </row>
    <row r="116" spans="1:4" x14ac:dyDescent="0.2">
      <c r="A116" s="131">
        <v>1124</v>
      </c>
      <c r="B116" s="141" t="s">
        <v>638</v>
      </c>
      <c r="C116" s="142">
        <v>0</v>
      </c>
      <c r="D116" s="132">
        <v>0</v>
      </c>
    </row>
    <row r="117" spans="1:4" x14ac:dyDescent="0.2">
      <c r="A117" s="131">
        <v>1124</v>
      </c>
      <c r="B117" s="141" t="s">
        <v>639</v>
      </c>
      <c r="C117" s="132">
        <v>0</v>
      </c>
      <c r="D117" s="132">
        <v>0</v>
      </c>
    </row>
    <row r="118" spans="1:4" x14ac:dyDescent="0.2">
      <c r="A118" s="131">
        <v>1124</v>
      </c>
      <c r="B118" s="141" t="s">
        <v>640</v>
      </c>
      <c r="C118" s="132">
        <v>0</v>
      </c>
      <c r="D118" s="132">
        <v>0</v>
      </c>
    </row>
    <row r="119" spans="1:4" x14ac:dyDescent="0.2">
      <c r="A119" s="131">
        <v>1122</v>
      </c>
      <c r="B119" s="141" t="s">
        <v>641</v>
      </c>
      <c r="C119" s="132">
        <v>0</v>
      </c>
      <c r="D119" s="132">
        <v>0</v>
      </c>
    </row>
    <row r="120" spans="1:4" x14ac:dyDescent="0.2">
      <c r="A120" s="131">
        <v>1122</v>
      </c>
      <c r="B120" s="141" t="s">
        <v>642</v>
      </c>
      <c r="C120" s="142">
        <v>0</v>
      </c>
      <c r="D120" s="132">
        <v>0</v>
      </c>
    </row>
    <row r="121" spans="1:4" x14ac:dyDescent="0.2">
      <c r="A121" s="131">
        <v>1122</v>
      </c>
      <c r="B121" s="141" t="s">
        <v>643</v>
      </c>
      <c r="C121" s="132">
        <v>0</v>
      </c>
      <c r="D121" s="132">
        <v>0</v>
      </c>
    </row>
    <row r="122" spans="1:4" x14ac:dyDescent="0.2">
      <c r="A122" s="131"/>
      <c r="B122" s="143" t="s">
        <v>644</v>
      </c>
      <c r="C122" s="135">
        <f>C47+C48+C100-C106-C109</f>
        <v>5273480.88</v>
      </c>
      <c r="D122" s="135">
        <f>D47+D48+D100-D106-D109</f>
        <v>16533916.149999999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187</v>
      </c>
      <c r="B2" s="98" t="s">
        <v>50</v>
      </c>
    </row>
    <row r="3" spans="1:2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148</v>
      </c>
    </row>
    <row r="7" spans="1:2" ht="14.1" customHeight="1" x14ac:dyDescent="0.2">
      <c r="B7" s="102" t="s">
        <v>149</v>
      </c>
    </row>
    <row r="8" spans="1:2" ht="14.1" customHeight="1" x14ac:dyDescent="0.2"/>
    <row r="9" spans="1:2" x14ac:dyDescent="0.2">
      <c r="A9" s="112" t="s">
        <v>29</v>
      </c>
      <c r="B9" s="104" t="s">
        <v>586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192</v>
      </c>
    </row>
    <row r="12" spans="1:2" ht="15" customHeight="1" x14ac:dyDescent="0.2"/>
    <row r="13" spans="1:2" x14ac:dyDescent="0.2">
      <c r="A13" s="112" t="s">
        <v>76</v>
      </c>
      <c r="B13" s="102" t="s">
        <v>587</v>
      </c>
    </row>
    <row r="14" spans="1:2" ht="15" customHeight="1" x14ac:dyDescent="0.2">
      <c r="B14" s="102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2019-02-13T21:19:08Z</cp:lastPrinted>
  <dcterms:created xsi:type="dcterms:W3CDTF">2012-12-11T20:36:24Z</dcterms:created>
  <dcterms:modified xsi:type="dcterms:W3CDTF">2023-05-02T21:25:59Z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